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usebiu/Documents/0. BURCASH (TM)/3. PRODUSELE/2019 ACCELERATORUL DE VANZARI/INSTRUMENTE/"/>
    </mc:Choice>
  </mc:AlternateContent>
  <xr:revisionPtr revIDLastSave="0" documentId="8_{AC7BD8D0-21A1-1E49-9DEF-C567AE2812DB}" xr6:coauthVersionLast="45" xr6:coauthVersionMax="45" xr10:uidLastSave="{00000000-0000-0000-0000-000000000000}"/>
  <bookViews>
    <workbookView xWindow="0" yWindow="460" windowWidth="28800" windowHeight="17540" xr2:uid="{886F3475-66C8-7040-BB4E-9F0097122F06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O19" i="1"/>
  <c r="Q19" i="1" s="1"/>
  <c r="Q18" i="1"/>
  <c r="O18" i="1" s="1"/>
  <c r="Q17" i="1"/>
  <c r="N16" i="1"/>
  <c r="N6" i="1" s="1"/>
  <c r="M16" i="1"/>
  <c r="L16" i="1"/>
  <c r="L6" i="1" s="1"/>
  <c r="K16" i="1"/>
  <c r="J16" i="1"/>
  <c r="J6" i="1" s="1"/>
  <c r="I16" i="1"/>
  <c r="I6" i="1" s="1"/>
  <c r="H16" i="1"/>
  <c r="H6" i="1" s="1"/>
  <c r="G16" i="1"/>
  <c r="F16" i="1"/>
  <c r="F6" i="1" s="1"/>
  <c r="E16" i="1"/>
  <c r="Q15" i="1"/>
  <c r="C14" i="1"/>
  <c r="Q14" i="1" s="1"/>
  <c r="O14" i="1" s="1"/>
  <c r="Q13" i="1"/>
  <c r="O13" i="1" s="1"/>
  <c r="Q12" i="1"/>
  <c r="O12" i="1" s="1"/>
  <c r="M11" i="1"/>
  <c r="Q11" i="1" s="1"/>
  <c r="Q10" i="1"/>
  <c r="Q9" i="1"/>
  <c r="Q8" i="1"/>
  <c r="Q7" i="1"/>
  <c r="O7" i="1" s="1"/>
  <c r="K6" i="1"/>
  <c r="G6" i="1"/>
  <c r="D6" i="1"/>
  <c r="C6" i="1"/>
  <c r="C21" i="1" s="1"/>
  <c r="Q16" i="1" l="1"/>
  <c r="M6" i="1"/>
  <c r="O6" i="1"/>
  <c r="Q6" i="1"/>
  <c r="E6" i="1"/>
</calcChain>
</file>

<file path=xl/sharedStrings.xml><?xml version="1.0" encoding="utf-8"?>
<sst xmlns="http://schemas.openxmlformats.org/spreadsheetml/2006/main" count="32" uniqueCount="32">
  <si>
    <t>Ian</t>
  </si>
  <si>
    <t>Feb</t>
  </si>
  <si>
    <t>Mar</t>
  </si>
  <si>
    <t>Apr</t>
  </si>
  <si>
    <t>Mai</t>
  </si>
  <si>
    <t>Iun</t>
  </si>
  <si>
    <t>Iul</t>
  </si>
  <si>
    <t>Aug</t>
  </si>
  <si>
    <t>Sept</t>
  </si>
  <si>
    <t>Oct</t>
  </si>
  <si>
    <t>Nov</t>
  </si>
  <si>
    <t>Dec</t>
  </si>
  <si>
    <t>REAL</t>
  </si>
  <si>
    <t xml:space="preserve">TOTAL </t>
  </si>
  <si>
    <t>TOTAL VENITURI (EURO)</t>
  </si>
  <si>
    <t>Cele 8 decizii (49 eur)</t>
  </si>
  <si>
    <t>Coaching (150 eur)</t>
  </si>
  <si>
    <t>Training general (900 eur)</t>
  </si>
  <si>
    <t>Key note speaking</t>
  </si>
  <si>
    <t>Webinarii (350 eur)</t>
  </si>
  <si>
    <t>REALIZAT/PLANIFICAT</t>
  </si>
  <si>
    <t>zile munca</t>
  </si>
  <si>
    <t>Partener Vodafone</t>
  </si>
  <si>
    <t>Flowers Academy (249 eur)</t>
  </si>
  <si>
    <t>Agenda Gradinarului(19 eur)</t>
  </si>
  <si>
    <t>Curs online floristi (68 eur)</t>
  </si>
  <si>
    <t>Bootcamp floristi (900 eur)</t>
  </si>
  <si>
    <t>Consultanta florarii</t>
  </si>
  <si>
    <t>Cartea Florilor (15 eur)</t>
  </si>
  <si>
    <t>TOTAL REALIZAT</t>
  </si>
  <si>
    <t>Tabăra de flori de munte (390 eur)</t>
  </si>
  <si>
    <t>Obiectivele pe produse si luni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</si>
</sst>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_ * #,##0_)\ _R_O_N_ ;_ * \(#,##0\)\ _R_O_N_ ;_ * &quot;-&quot;??_)\ _R_O_N_ ;_ @_ "/>
  </numFmts>
  <fonts count="9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2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D998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/>
    <xf numFmtId="164" fontId="3" fillId="2" borderId="6" xfId="1" applyNumberFormat="1" applyFont="1" applyFill="1" applyBorder="1"/>
    <xf numFmtId="2" fontId="3" fillId="2" borderId="3" xfId="1" applyNumberFormat="1" applyFont="1" applyFill="1" applyBorder="1"/>
    <xf numFmtId="2" fontId="3" fillId="2" borderId="4" xfId="1" applyNumberFormat="1" applyFont="1" applyFill="1" applyBorder="1"/>
    <xf numFmtId="164" fontId="3" fillId="2" borderId="4" xfId="1" applyNumberFormat="1" applyFont="1" applyFill="1" applyBorder="1" applyAlignment="1">
      <alignment horizontal="center"/>
    </xf>
    <xf numFmtId="0" fontId="3" fillId="3" borderId="7" xfId="0" applyFont="1" applyFill="1" applyBorder="1"/>
    <xf numFmtId="164" fontId="0" fillId="3" borderId="0" xfId="1" applyNumberFormat="1" applyFont="1" applyFill="1" applyBorder="1"/>
    <xf numFmtId="1" fontId="4" fillId="3" borderId="8" xfId="1" applyNumberFormat="1" applyFont="1" applyFill="1" applyBorder="1" applyAlignment="1">
      <alignment horizontal="center"/>
    </xf>
    <xf numFmtId="1" fontId="5" fillId="3" borderId="9" xfId="1" applyNumberFormat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0" fontId="3" fillId="4" borderId="7" xfId="0" applyFont="1" applyFill="1" applyBorder="1"/>
    <xf numFmtId="164" fontId="0" fillId="4" borderId="0" xfId="1" applyNumberFormat="1" applyFont="1" applyFill="1" applyBorder="1"/>
    <xf numFmtId="164" fontId="6" fillId="4" borderId="0" xfId="1" applyNumberFormat="1" applyFont="1" applyFill="1" applyBorder="1"/>
    <xf numFmtId="1" fontId="7" fillId="4" borderId="8" xfId="1" applyNumberFormat="1" applyFont="1" applyFill="1" applyBorder="1" applyAlignment="1">
      <alignment horizontal="center"/>
    </xf>
    <xf numFmtId="1" fontId="5" fillId="4" borderId="9" xfId="1" applyNumberFormat="1" applyFont="1" applyFill="1" applyBorder="1" applyAlignment="1">
      <alignment horizontal="center"/>
    </xf>
    <xf numFmtId="164" fontId="3" fillId="4" borderId="9" xfId="1" applyNumberFormat="1" applyFont="1" applyFill="1" applyBorder="1" applyAlignment="1">
      <alignment horizontal="center"/>
    </xf>
    <xf numFmtId="1" fontId="7" fillId="3" borderId="8" xfId="1" applyNumberFormat="1" applyFont="1" applyFill="1" applyBorder="1" applyAlignment="1">
      <alignment horizontal="center"/>
    </xf>
    <xf numFmtId="0" fontId="3" fillId="3" borderId="10" xfId="0" applyFont="1" applyFill="1" applyBorder="1"/>
    <xf numFmtId="164" fontId="0" fillId="3" borderId="11" xfId="1" applyNumberFormat="1" applyFont="1" applyFill="1" applyBorder="1"/>
    <xf numFmtId="1" fontId="7" fillId="3" borderId="12" xfId="1" applyNumberFormat="1" applyFont="1" applyFill="1" applyBorder="1" applyAlignment="1">
      <alignment horizontal="center"/>
    </xf>
    <xf numFmtId="1" fontId="5" fillId="3" borderId="12" xfId="1" applyNumberFormat="1" applyFont="1" applyFill="1" applyBorder="1" applyAlignment="1">
      <alignment horizontal="center"/>
    </xf>
    <xf numFmtId="164" fontId="3" fillId="3" borderId="12" xfId="1" applyNumberFormat="1" applyFont="1" applyFill="1" applyBorder="1" applyAlignment="1">
      <alignment horizontal="center"/>
    </xf>
    <xf numFmtId="0" fontId="0" fillId="3" borderId="0" xfId="1" applyNumberFormat="1" applyFont="1" applyFill="1" applyBorder="1" applyAlignment="1">
      <alignment horizontal="center"/>
    </xf>
    <xf numFmtId="0" fontId="3" fillId="5" borderId="7" xfId="0" applyFont="1" applyFill="1" applyBorder="1"/>
    <xf numFmtId="9" fontId="3" fillId="5" borderId="0" xfId="2" applyFont="1" applyFill="1" applyAlignment="1">
      <alignment horizontal="center"/>
    </xf>
    <xf numFmtId="0" fontId="0" fillId="5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2" borderId="7" xfId="0" applyFont="1" applyFill="1" applyBorder="1"/>
    <xf numFmtId="0" fontId="0" fillId="2" borderId="0" xfId="0" applyFill="1" applyBorder="1" applyAlignment="1">
      <alignment horizontal="center"/>
    </xf>
    <xf numFmtId="1" fontId="7" fillId="2" borderId="0" xfId="1" applyNumberFormat="1" applyFont="1" applyFill="1" applyBorder="1" applyAlignment="1">
      <alignment horizontal="center"/>
    </xf>
    <xf numFmtId="1" fontId="5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D00BB-4CF5-4D42-8EAE-70795D321181}">
  <dimension ref="A2:Q26"/>
  <sheetViews>
    <sheetView tabSelected="1" zoomScale="146" zoomScaleNormal="146" workbookViewId="0">
      <selection activeCell="B2" sqref="B2:Q3"/>
    </sheetView>
  </sheetViews>
  <sheetFormatPr baseColWidth="10" defaultRowHeight="16" x14ac:dyDescent="0.2"/>
  <cols>
    <col min="1" max="1" width="4.5" customWidth="1"/>
    <col min="2" max="2" width="30.5" customWidth="1"/>
    <col min="3" max="3" width="13" customWidth="1"/>
    <col min="4" max="8" width="12.6640625" bestFit="1" customWidth="1"/>
    <col min="9" max="9" width="11.6640625" bestFit="1" customWidth="1"/>
    <col min="10" max="12" width="12.6640625" bestFit="1" customWidth="1"/>
    <col min="13" max="14" width="11.6640625" bestFit="1" customWidth="1"/>
    <col min="17" max="17" width="13.6640625" bestFit="1" customWidth="1"/>
  </cols>
  <sheetData>
    <row r="2" spans="1:17" x14ac:dyDescent="0.2">
      <c r="B2" s="39" t="s">
        <v>31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x14ac:dyDescent="0.2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5" spans="1:17" x14ac:dyDescent="0.2">
      <c r="B5" s="1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O5" s="3" t="s">
        <v>21</v>
      </c>
      <c r="P5" s="4" t="s">
        <v>12</v>
      </c>
      <c r="Q5" s="5" t="s">
        <v>13</v>
      </c>
    </row>
    <row r="6" spans="1:17" x14ac:dyDescent="0.2">
      <c r="B6" s="6" t="s">
        <v>14</v>
      </c>
      <c r="C6" s="7">
        <f>SUM(C7:C18)</f>
        <v>4590</v>
      </c>
      <c r="D6" s="7">
        <f t="shared" ref="D6:N6" si="0">SUM(D7:D18)</f>
        <v>13850</v>
      </c>
      <c r="E6" s="7">
        <f t="shared" si="0"/>
        <v>13050</v>
      </c>
      <c r="F6" s="7">
        <f t="shared" si="0"/>
        <v>17750</v>
      </c>
      <c r="G6" s="7">
        <f t="shared" si="0"/>
        <v>10390</v>
      </c>
      <c r="H6" s="7">
        <f t="shared" si="0"/>
        <v>22690</v>
      </c>
      <c r="I6" s="7">
        <f t="shared" si="0"/>
        <v>7190</v>
      </c>
      <c r="J6" s="7">
        <f t="shared" si="0"/>
        <v>9800</v>
      </c>
      <c r="K6" s="7">
        <f t="shared" si="0"/>
        <v>15490</v>
      </c>
      <c r="L6" s="7">
        <f t="shared" si="0"/>
        <v>23890</v>
      </c>
      <c r="M6" s="7">
        <f t="shared" si="0"/>
        <v>8990</v>
      </c>
      <c r="N6" s="7">
        <f t="shared" si="0"/>
        <v>5940</v>
      </c>
      <c r="O6" s="8">
        <f>SUM(O7:O18)</f>
        <v>149.83418803418803</v>
      </c>
      <c r="P6" s="9"/>
      <c r="Q6" s="10">
        <f>SUM(Q7:Q19)</f>
        <v>157470</v>
      </c>
    </row>
    <row r="7" spans="1:17" x14ac:dyDescent="0.2">
      <c r="A7">
        <v>1</v>
      </c>
      <c r="B7" s="11" t="s">
        <v>22</v>
      </c>
      <c r="C7" s="12">
        <v>350</v>
      </c>
      <c r="D7" s="12">
        <v>1250</v>
      </c>
      <c r="E7" s="12">
        <v>350</v>
      </c>
      <c r="F7" s="12">
        <v>1250</v>
      </c>
      <c r="G7" s="12">
        <v>350</v>
      </c>
      <c r="H7" s="12">
        <v>1250</v>
      </c>
      <c r="I7" s="12">
        <v>350</v>
      </c>
      <c r="J7" s="12">
        <v>350</v>
      </c>
      <c r="K7" s="12">
        <v>350</v>
      </c>
      <c r="L7" s="12">
        <v>1250</v>
      </c>
      <c r="M7" s="12">
        <v>1250</v>
      </c>
      <c r="N7" s="12">
        <v>350</v>
      </c>
      <c r="O7" s="13">
        <f>Q7/900</f>
        <v>9.6666666666666661</v>
      </c>
      <c r="P7" s="14"/>
      <c r="Q7" s="15">
        <f t="shared" ref="Q7:Q18" si="1">SUM(C7:N7)</f>
        <v>8700</v>
      </c>
    </row>
    <row r="8" spans="1:17" x14ac:dyDescent="0.2">
      <c r="A8">
        <v>2</v>
      </c>
      <c r="B8" s="16" t="s">
        <v>23</v>
      </c>
      <c r="C8" s="17"/>
      <c r="D8" s="17"/>
      <c r="E8" s="18"/>
      <c r="F8" s="17"/>
      <c r="G8" s="17"/>
      <c r="H8" s="17">
        <v>12000</v>
      </c>
      <c r="I8" s="17"/>
      <c r="J8" s="17"/>
      <c r="K8" s="17"/>
      <c r="L8" s="17">
        <v>15000</v>
      </c>
      <c r="M8" s="17"/>
      <c r="N8" s="17"/>
      <c r="O8" s="19">
        <v>15</v>
      </c>
      <c r="P8" s="20"/>
      <c r="Q8" s="21">
        <f t="shared" si="1"/>
        <v>27000</v>
      </c>
    </row>
    <row r="9" spans="1:17" x14ac:dyDescent="0.2">
      <c r="A9">
        <v>3</v>
      </c>
      <c r="B9" s="16" t="s">
        <v>24</v>
      </c>
      <c r="C9" s="17"/>
      <c r="D9" s="17"/>
      <c r="E9" s="17"/>
      <c r="F9" s="17">
        <v>700</v>
      </c>
      <c r="G9" s="17">
        <v>800</v>
      </c>
      <c r="H9" s="17">
        <v>1000</v>
      </c>
      <c r="I9" s="17">
        <v>500</v>
      </c>
      <c r="J9" s="17"/>
      <c r="K9" s="17"/>
      <c r="L9" s="17"/>
      <c r="M9" s="17"/>
      <c r="N9" s="17"/>
      <c r="O9" s="19">
        <v>2</v>
      </c>
      <c r="P9" s="20"/>
      <c r="Q9" s="21">
        <f t="shared" si="1"/>
        <v>3000</v>
      </c>
    </row>
    <row r="10" spans="1:17" x14ac:dyDescent="0.2">
      <c r="A10">
        <v>4</v>
      </c>
      <c r="B10" s="16" t="s">
        <v>25</v>
      </c>
      <c r="C10" s="17"/>
      <c r="D10" s="17"/>
      <c r="E10" s="17"/>
      <c r="F10" s="17"/>
      <c r="G10" s="17">
        <v>2000</v>
      </c>
      <c r="H10" s="17">
        <v>1000</v>
      </c>
      <c r="I10" s="17">
        <v>500</v>
      </c>
      <c r="J10" s="17"/>
      <c r="K10" s="17"/>
      <c r="L10" s="17"/>
      <c r="M10" s="17"/>
      <c r="N10" s="17"/>
      <c r="O10" s="19">
        <v>2</v>
      </c>
      <c r="P10" s="20"/>
      <c r="Q10" s="21">
        <f t="shared" si="1"/>
        <v>3500</v>
      </c>
    </row>
    <row r="11" spans="1:17" x14ac:dyDescent="0.2">
      <c r="A11">
        <v>5</v>
      </c>
      <c r="B11" s="16" t="s">
        <v>15</v>
      </c>
      <c r="C11" s="17">
        <v>0</v>
      </c>
      <c r="D11" s="17">
        <v>4000</v>
      </c>
      <c r="E11" s="17">
        <v>200</v>
      </c>
      <c r="F11" s="17">
        <v>300</v>
      </c>
      <c r="G11" s="17">
        <v>300</v>
      </c>
      <c r="H11" s="17">
        <v>300</v>
      </c>
      <c r="I11" s="17">
        <v>300</v>
      </c>
      <c r="J11" s="17">
        <v>200</v>
      </c>
      <c r="K11" s="17">
        <v>8000</v>
      </c>
      <c r="L11" s="17">
        <v>500</v>
      </c>
      <c r="M11" s="17">
        <f t="shared" ref="M11" si="2">12*50</f>
        <v>600</v>
      </c>
      <c r="N11" s="17">
        <v>300</v>
      </c>
      <c r="O11" s="19">
        <v>8</v>
      </c>
      <c r="P11" s="20"/>
      <c r="Q11" s="21">
        <f t="shared" si="1"/>
        <v>15000</v>
      </c>
    </row>
    <row r="12" spans="1:17" x14ac:dyDescent="0.2">
      <c r="A12">
        <v>6</v>
      </c>
      <c r="B12" s="11" t="s">
        <v>26</v>
      </c>
      <c r="C12" s="12">
        <v>0</v>
      </c>
      <c r="D12" s="12">
        <v>1800</v>
      </c>
      <c r="E12" s="12">
        <v>2700</v>
      </c>
      <c r="F12" s="12">
        <v>2700</v>
      </c>
      <c r="G12" s="12">
        <v>1800</v>
      </c>
      <c r="H12" s="12">
        <v>1800</v>
      </c>
      <c r="I12" s="12">
        <v>1800</v>
      </c>
      <c r="J12" s="12">
        <v>0</v>
      </c>
      <c r="K12" s="12">
        <v>1800</v>
      </c>
      <c r="L12" s="12">
        <v>1800</v>
      </c>
      <c r="M12" s="12">
        <v>1800</v>
      </c>
      <c r="N12" s="12">
        <v>900</v>
      </c>
      <c r="O12" s="22">
        <f>Q12/900</f>
        <v>21</v>
      </c>
      <c r="P12" s="14"/>
      <c r="Q12" s="15">
        <f t="shared" si="1"/>
        <v>18900</v>
      </c>
    </row>
    <row r="13" spans="1:17" x14ac:dyDescent="0.2">
      <c r="A13">
        <v>7</v>
      </c>
      <c r="B13" s="11" t="s">
        <v>16</v>
      </c>
      <c r="C13" s="12">
        <v>700</v>
      </c>
      <c r="D13" s="12">
        <v>900</v>
      </c>
      <c r="E13" s="12">
        <v>1000</v>
      </c>
      <c r="F13" s="12">
        <v>1000</v>
      </c>
      <c r="G13" s="12">
        <v>1000</v>
      </c>
      <c r="H13" s="12">
        <v>1200</v>
      </c>
      <c r="I13" s="12">
        <v>1000</v>
      </c>
      <c r="J13" s="12">
        <v>1000</v>
      </c>
      <c r="K13" s="12">
        <v>1200</v>
      </c>
      <c r="L13" s="12">
        <v>1200</v>
      </c>
      <c r="M13" s="12">
        <v>1200</v>
      </c>
      <c r="N13" s="12">
        <v>700</v>
      </c>
      <c r="O13" s="22">
        <f>(Q13/150)/6</f>
        <v>13.444444444444445</v>
      </c>
      <c r="P13" s="14"/>
      <c r="Q13" s="15">
        <f t="shared" si="1"/>
        <v>12100</v>
      </c>
    </row>
    <row r="14" spans="1:17" x14ac:dyDescent="0.2">
      <c r="A14">
        <v>8</v>
      </c>
      <c r="B14" s="11" t="s">
        <v>27</v>
      </c>
      <c r="C14" s="12">
        <f>2390+650+500</f>
        <v>3540</v>
      </c>
      <c r="D14" s="12">
        <v>4500</v>
      </c>
      <c r="E14" s="12">
        <v>5000</v>
      </c>
      <c r="F14" s="12">
        <v>5000</v>
      </c>
      <c r="G14" s="12">
        <v>1390</v>
      </c>
      <c r="H14" s="12">
        <v>1390</v>
      </c>
      <c r="I14" s="12">
        <v>1390</v>
      </c>
      <c r="J14" s="12">
        <v>0</v>
      </c>
      <c r="K14" s="12">
        <v>1390</v>
      </c>
      <c r="L14" s="12">
        <v>1390</v>
      </c>
      <c r="M14" s="12">
        <v>1390</v>
      </c>
      <c r="N14" s="12">
        <v>1390</v>
      </c>
      <c r="O14" s="13">
        <f>Q14/650</f>
        <v>42.723076923076924</v>
      </c>
      <c r="P14" s="14"/>
      <c r="Q14" s="15">
        <f t="shared" si="1"/>
        <v>27770</v>
      </c>
    </row>
    <row r="15" spans="1:17" x14ac:dyDescent="0.2">
      <c r="A15">
        <v>9</v>
      </c>
      <c r="B15" s="11" t="s">
        <v>17</v>
      </c>
      <c r="C15" s="12">
        <v>0</v>
      </c>
      <c r="D15" s="12">
        <v>900</v>
      </c>
      <c r="E15" s="12">
        <v>1800</v>
      </c>
      <c r="F15" s="12">
        <v>1800</v>
      </c>
      <c r="G15" s="12">
        <v>1800</v>
      </c>
      <c r="H15" s="12">
        <v>1800</v>
      </c>
      <c r="I15" s="12">
        <v>900</v>
      </c>
      <c r="J15" s="12">
        <v>0</v>
      </c>
      <c r="K15" s="12">
        <v>1800</v>
      </c>
      <c r="L15" s="12">
        <v>1800</v>
      </c>
      <c r="M15" s="12">
        <v>1800</v>
      </c>
      <c r="N15" s="12">
        <v>900</v>
      </c>
      <c r="O15" s="13">
        <v>17</v>
      </c>
      <c r="P15" s="14"/>
      <c r="Q15" s="15">
        <f t="shared" si="1"/>
        <v>15300</v>
      </c>
    </row>
    <row r="16" spans="1:17" x14ac:dyDescent="0.2">
      <c r="A16">
        <v>10</v>
      </c>
      <c r="B16" s="16" t="s">
        <v>28</v>
      </c>
      <c r="C16" s="17">
        <v>0</v>
      </c>
      <c r="D16" s="17">
        <v>0</v>
      </c>
      <c r="E16" s="17">
        <f>100*15</f>
        <v>1500</v>
      </c>
      <c r="F16" s="17">
        <f>300*15</f>
        <v>4500</v>
      </c>
      <c r="G16" s="17">
        <f>30*15</f>
        <v>450</v>
      </c>
      <c r="H16" s="17">
        <f t="shared" ref="H16:M16" si="3">30*15</f>
        <v>450</v>
      </c>
      <c r="I16" s="17">
        <f t="shared" si="3"/>
        <v>450</v>
      </c>
      <c r="J16" s="17">
        <f t="shared" si="3"/>
        <v>450</v>
      </c>
      <c r="K16" s="17">
        <f t="shared" si="3"/>
        <v>450</v>
      </c>
      <c r="L16" s="17">
        <f t="shared" si="3"/>
        <v>450</v>
      </c>
      <c r="M16" s="17">
        <f t="shared" si="3"/>
        <v>450</v>
      </c>
      <c r="N16" s="17">
        <f>60*15</f>
        <v>900</v>
      </c>
      <c r="O16" s="19"/>
      <c r="P16" s="20"/>
      <c r="Q16" s="21">
        <f t="shared" si="1"/>
        <v>10050</v>
      </c>
    </row>
    <row r="17" spans="1:17" x14ac:dyDescent="0.2">
      <c r="A17">
        <v>11</v>
      </c>
      <c r="B17" s="11" t="s">
        <v>30</v>
      </c>
      <c r="C17" s="12">
        <v>0</v>
      </c>
      <c r="D17" s="12">
        <v>0</v>
      </c>
      <c r="E17" s="12"/>
      <c r="F17" s="12">
        <v>0</v>
      </c>
      <c r="G17" s="12">
        <v>0</v>
      </c>
      <c r="H17" s="12">
        <v>0</v>
      </c>
      <c r="I17" s="12">
        <v>0</v>
      </c>
      <c r="J17" s="12">
        <f>20*390</f>
        <v>7800</v>
      </c>
      <c r="K17" s="12">
        <v>0</v>
      </c>
      <c r="L17" s="12">
        <v>0</v>
      </c>
      <c r="M17" s="12">
        <v>0</v>
      </c>
      <c r="N17" s="12">
        <v>0</v>
      </c>
      <c r="O17" s="22">
        <v>10</v>
      </c>
      <c r="P17" s="14"/>
      <c r="Q17" s="15">
        <f t="shared" si="1"/>
        <v>7800</v>
      </c>
    </row>
    <row r="18" spans="1:17" x14ac:dyDescent="0.2">
      <c r="A18">
        <v>12</v>
      </c>
      <c r="B18" s="23" t="s">
        <v>18</v>
      </c>
      <c r="C18" s="24"/>
      <c r="D18" s="24">
        <v>500</v>
      </c>
      <c r="E18" s="24">
        <v>500</v>
      </c>
      <c r="F18" s="24">
        <v>500</v>
      </c>
      <c r="G18" s="24">
        <v>500</v>
      </c>
      <c r="H18" s="24">
        <v>500</v>
      </c>
      <c r="I18" s="24">
        <v>0</v>
      </c>
      <c r="J18" s="24">
        <v>0</v>
      </c>
      <c r="K18" s="24">
        <v>500</v>
      </c>
      <c r="L18" s="24">
        <v>500</v>
      </c>
      <c r="M18" s="24">
        <v>500</v>
      </c>
      <c r="N18" s="24">
        <v>500</v>
      </c>
      <c r="O18" s="25">
        <f>Q18/500</f>
        <v>9</v>
      </c>
      <c r="P18" s="26"/>
      <c r="Q18" s="27">
        <f t="shared" si="1"/>
        <v>4500</v>
      </c>
    </row>
    <row r="19" spans="1:17" x14ac:dyDescent="0.2">
      <c r="A19">
        <v>13</v>
      </c>
      <c r="B19" s="11" t="s">
        <v>19</v>
      </c>
      <c r="C19" s="28">
        <v>2</v>
      </c>
      <c r="D19" s="28">
        <v>2</v>
      </c>
      <c r="E19" s="28">
        <v>2</v>
      </c>
      <c r="F19" s="28">
        <v>2</v>
      </c>
      <c r="G19" s="28">
        <v>2</v>
      </c>
      <c r="H19" s="28">
        <v>2</v>
      </c>
      <c r="I19" s="28">
        <v>2</v>
      </c>
      <c r="J19" s="28">
        <v>1</v>
      </c>
      <c r="K19" s="28">
        <v>2</v>
      </c>
      <c r="L19" s="28">
        <v>2</v>
      </c>
      <c r="M19" s="28">
        <v>2</v>
      </c>
      <c r="N19" s="28">
        <v>1</v>
      </c>
      <c r="O19" s="22">
        <f>SUM(C19:N19)*1/2</f>
        <v>11</v>
      </c>
      <c r="P19" s="14"/>
      <c r="Q19" s="15">
        <f>O19*350</f>
        <v>3850</v>
      </c>
    </row>
    <row r="20" spans="1:17" x14ac:dyDescent="0.2">
      <c r="B20" s="34" t="s">
        <v>29</v>
      </c>
      <c r="C20" s="38">
        <v>5400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/>
      <c r="P20" s="37"/>
      <c r="Q20" s="38"/>
    </row>
    <row r="21" spans="1:17" x14ac:dyDescent="0.2">
      <c r="B21" s="29" t="s">
        <v>20</v>
      </c>
      <c r="C21" s="30">
        <f>C20/C6</f>
        <v>1.1764705882352942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 x14ac:dyDescent="0.2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spans="1:17" x14ac:dyDescent="0.2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1:17" x14ac:dyDescent="0.2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17" x14ac:dyDescent="0.2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x14ac:dyDescent="0.2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</sheetData>
  <mergeCells count="1">
    <mergeCell ref="B2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30A8-897C-CA4A-854A-20EFB1B7D2B4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E650-ACB7-5D43-9662-736332DC674A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Eusebiu Burcaș</dc:creator>
  <cp:lastModifiedBy>Eusebiu Burcaș</cp:lastModifiedBy>
  <dcterms:created xsi:type="dcterms:W3CDTF">2019-11-15T15:23:57Z</dcterms:created>
  <dcterms:modified xsi:type="dcterms:W3CDTF">2019-11-16T15:15:06Z</dcterms:modified>
</cp:coreProperties>
</file>